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00" windowHeight="11385" activeTab="0"/>
  </bookViews>
  <sheets>
    <sheet name="Basic" sheetId="1" r:id="rId1"/>
    <sheet name="Student's t distribution" sheetId="2" r:id="rId2"/>
  </sheets>
  <definedNames>
    <definedName name="data">'Basic'!$A$1</definedName>
    <definedName name="n">'Basic'!$D$2</definedName>
    <definedName name="squares">'Basic'!$G$1</definedName>
    <definedName name="ss">'Basic'!$D$5</definedName>
    <definedName name="stddev">'Basic'!$D$8</definedName>
    <definedName name="sum">'Basic'!$D$4</definedName>
    <definedName name="T_Dist">'Student''s t distribution'!$A$2:$F$47</definedName>
    <definedName name="variance">'Basic'!$D$7</definedName>
  </definedNames>
  <calcPr fullCalcOnLoad="1"/>
</workbook>
</file>

<file path=xl/sharedStrings.xml><?xml version="1.0" encoding="utf-8"?>
<sst xmlns="http://schemas.openxmlformats.org/spreadsheetml/2006/main" count="18" uniqueCount="18">
  <si>
    <t>Samples</t>
  </si>
  <si>
    <t>Data</t>
  </si>
  <si>
    <t>N=</t>
  </si>
  <si>
    <t>Sum</t>
  </si>
  <si>
    <t>Sum of Squares</t>
  </si>
  <si>
    <t>RunningSum</t>
  </si>
  <si>
    <t xml:space="preserve"> Squares</t>
  </si>
  <si>
    <t>RSoS</t>
  </si>
  <si>
    <t>Running Mean</t>
  </si>
  <si>
    <t>Running Variance</t>
  </si>
  <si>
    <t>Running StdDev</t>
  </si>
  <si>
    <t>StdDev</t>
  </si>
  <si>
    <t>Sample Mean</t>
  </si>
  <si>
    <t>Sample Variance</t>
  </si>
  <si>
    <t>90% CI half width</t>
  </si>
  <si>
    <t>95% CI half width</t>
  </si>
  <si>
    <t>99% CI half width</t>
  </si>
  <si>
    <t>&lt;- put your data in the blue 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</si>
</sst>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9.8515625" style="10" customWidth="1"/>
    <col min="3" max="3" width="16.57421875" style="0" customWidth="1"/>
    <col min="4" max="4" width="14.140625" style="0" customWidth="1"/>
    <col min="5" max="5" width="6.57421875" style="0" customWidth="1"/>
    <col min="6" max="6" width="12.00390625" style="0" customWidth="1"/>
    <col min="7" max="7" width="14.57421875" style="0" customWidth="1"/>
    <col min="8" max="8" width="10.00390625" style="0" customWidth="1"/>
    <col min="9" max="9" width="16.140625" style="0" customWidth="1"/>
    <col min="10" max="10" width="17.7109375" style="0" customWidth="1"/>
    <col min="11" max="11" width="15.57421875" style="0" customWidth="1"/>
  </cols>
  <sheetData>
    <row r="1" spans="1:11" ht="12.75">
      <c r="A1" s="9" t="s">
        <v>1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0">
        <v>10</v>
      </c>
      <c r="C2" s="6" t="s">
        <v>2</v>
      </c>
      <c r="D2" s="7">
        <f>COUNTIF(A2:A2000,"&lt;&gt;")</f>
        <v>10</v>
      </c>
      <c r="F2">
        <f aca="true" ca="1" t="shared" si="0" ref="F2:F33">SUM(OFFSET(data,1,0,ROW()-1,1))</f>
        <v>10</v>
      </c>
      <c r="G2">
        <f>A2*A2</f>
        <v>100</v>
      </c>
      <c r="H2">
        <f ca="1">SUM(OFFSET(squares,1,0,ROW()-1,1))</f>
        <v>100</v>
      </c>
      <c r="I2">
        <f>F2/(ROW()-1)</f>
        <v>10</v>
      </c>
      <c r="J2">
        <f>H2/(ROW()-1)-I2*I2</f>
        <v>0</v>
      </c>
      <c r="K2">
        <f>SQRT(J2)</f>
        <v>0</v>
      </c>
    </row>
    <row r="3" spans="1:11" ht="12.75">
      <c r="A3" s="10">
        <v>10</v>
      </c>
      <c r="C3" s="8"/>
      <c r="D3" s="8"/>
      <c r="F3">
        <f ca="1" t="shared" si="0"/>
        <v>20</v>
      </c>
      <c r="G3">
        <f aca="true" t="shared" si="1" ref="G3:G55">A3*A3</f>
        <v>100</v>
      </c>
      <c r="H3">
        <f aca="true" ca="1" t="shared" si="2" ref="H3:H55">SUM(OFFSET(squares,1,0,ROW()-1,1))</f>
        <v>200</v>
      </c>
      <c r="I3">
        <f aca="true" t="shared" si="3" ref="I3:I55">F3/(ROW()-1)</f>
        <v>10</v>
      </c>
      <c r="J3">
        <f aca="true" t="shared" si="4" ref="J3:J55">H3/(ROW()-1)-I3*I3</f>
        <v>0</v>
      </c>
      <c r="K3">
        <f aca="true" t="shared" si="5" ref="K3:K55">SQRT(J3)</f>
        <v>0</v>
      </c>
    </row>
    <row r="4" spans="1:11" ht="12.75">
      <c r="A4" s="10">
        <v>10</v>
      </c>
      <c r="C4" s="7" t="s">
        <v>3</v>
      </c>
      <c r="D4" s="7">
        <f ca="1">SUM(OFFSET(data,1,0,n,1))</f>
        <v>150</v>
      </c>
      <c r="F4">
        <f ca="1" t="shared" si="0"/>
        <v>30</v>
      </c>
      <c r="G4">
        <f t="shared" si="1"/>
        <v>100</v>
      </c>
      <c r="H4">
        <f ca="1" t="shared" si="2"/>
        <v>300</v>
      </c>
      <c r="I4">
        <f t="shared" si="3"/>
        <v>10</v>
      </c>
      <c r="J4">
        <f t="shared" si="4"/>
        <v>0</v>
      </c>
      <c r="K4">
        <f t="shared" si="5"/>
        <v>0</v>
      </c>
    </row>
    <row r="5" spans="1:11" ht="12.75">
      <c r="A5" s="10">
        <v>10</v>
      </c>
      <c r="C5" s="7" t="s">
        <v>4</v>
      </c>
      <c r="D5" s="7">
        <f ca="1">SUMSQ(OFFSET(data,1,0,n,1))</f>
        <v>2500</v>
      </c>
      <c r="F5">
        <f ca="1" t="shared" si="0"/>
        <v>40</v>
      </c>
      <c r="G5">
        <f t="shared" si="1"/>
        <v>100</v>
      </c>
      <c r="H5">
        <f ca="1" t="shared" si="2"/>
        <v>400</v>
      </c>
      <c r="I5">
        <f t="shared" si="3"/>
        <v>10</v>
      </c>
      <c r="J5">
        <f t="shared" si="4"/>
        <v>0</v>
      </c>
      <c r="K5">
        <f t="shared" si="5"/>
        <v>0</v>
      </c>
    </row>
    <row r="6" spans="1:11" ht="12.75">
      <c r="A6" s="10">
        <v>10</v>
      </c>
      <c r="C6" s="7" t="s">
        <v>12</v>
      </c>
      <c r="D6" s="7">
        <f>sum/n</f>
        <v>15</v>
      </c>
      <c r="F6">
        <f ca="1" t="shared" si="0"/>
        <v>50</v>
      </c>
      <c r="G6">
        <f t="shared" si="1"/>
        <v>100</v>
      </c>
      <c r="H6">
        <f ca="1" t="shared" si="2"/>
        <v>500</v>
      </c>
      <c r="I6">
        <f t="shared" si="3"/>
        <v>10</v>
      </c>
      <c r="J6">
        <f t="shared" si="4"/>
        <v>0</v>
      </c>
      <c r="K6">
        <f t="shared" si="5"/>
        <v>0</v>
      </c>
    </row>
    <row r="7" spans="1:11" ht="12.75">
      <c r="A7" s="10">
        <v>20</v>
      </c>
      <c r="C7" s="7" t="s">
        <v>13</v>
      </c>
      <c r="D7" s="7">
        <f ca="1">VAR(OFFSET(data,1,0,n,1))</f>
        <v>27.77777777777778</v>
      </c>
      <c r="F7">
        <f ca="1" t="shared" si="0"/>
        <v>70</v>
      </c>
      <c r="G7">
        <f t="shared" si="1"/>
        <v>400</v>
      </c>
      <c r="H7">
        <f ca="1" t="shared" si="2"/>
        <v>900</v>
      </c>
      <c r="I7">
        <f t="shared" si="3"/>
        <v>11.666666666666666</v>
      </c>
      <c r="J7">
        <f t="shared" si="4"/>
        <v>13.888888888888914</v>
      </c>
      <c r="K7">
        <f t="shared" si="5"/>
        <v>3.726779962499653</v>
      </c>
    </row>
    <row r="8" spans="1:11" ht="12.75">
      <c r="A8" s="10">
        <v>20</v>
      </c>
      <c r="C8" s="7" t="s">
        <v>11</v>
      </c>
      <c r="D8" s="7">
        <f>SQRT(variance)</f>
        <v>5.270462766947299</v>
      </c>
      <c r="F8">
        <f ca="1" t="shared" si="0"/>
        <v>90</v>
      </c>
      <c r="G8">
        <f t="shared" si="1"/>
        <v>400</v>
      </c>
      <c r="H8">
        <f ca="1" t="shared" si="2"/>
        <v>1300</v>
      </c>
      <c r="I8">
        <f t="shared" si="3"/>
        <v>12.857142857142858</v>
      </c>
      <c r="J8">
        <f t="shared" si="4"/>
        <v>20.408163265306115</v>
      </c>
      <c r="K8">
        <f t="shared" si="5"/>
        <v>4.517539514526256</v>
      </c>
    </row>
    <row r="9" spans="1:11" ht="12.75">
      <c r="A9" s="10">
        <v>20</v>
      </c>
      <c r="C9" s="7"/>
      <c r="D9" s="7"/>
      <c r="F9">
        <f ca="1" t="shared" si="0"/>
        <v>110</v>
      </c>
      <c r="G9">
        <f t="shared" si="1"/>
        <v>400</v>
      </c>
      <c r="H9">
        <f ca="1" t="shared" si="2"/>
        <v>1700</v>
      </c>
      <c r="I9">
        <f t="shared" si="3"/>
        <v>13.75</v>
      </c>
      <c r="J9">
        <f t="shared" si="4"/>
        <v>23.4375</v>
      </c>
      <c r="K9">
        <f t="shared" si="5"/>
        <v>4.841229182759271</v>
      </c>
    </row>
    <row r="10" spans="1:11" ht="12.75">
      <c r="A10" s="10">
        <v>20</v>
      </c>
      <c r="C10" s="7" t="s">
        <v>14</v>
      </c>
      <c r="D10" s="7">
        <f>VLOOKUP(n,T_Dist,2,TRUE)*stddev/SQRT(n)</f>
        <v>3.0207685036620386</v>
      </c>
      <c r="F10">
        <f ca="1" t="shared" si="0"/>
        <v>130</v>
      </c>
      <c r="G10">
        <f t="shared" si="1"/>
        <v>400</v>
      </c>
      <c r="H10">
        <f ca="1" t="shared" si="2"/>
        <v>2100</v>
      </c>
      <c r="I10">
        <f t="shared" si="3"/>
        <v>14.444444444444445</v>
      </c>
      <c r="J10">
        <f t="shared" si="4"/>
        <v>24.691358024691368</v>
      </c>
      <c r="K10">
        <f t="shared" si="5"/>
        <v>4.969039949999534</v>
      </c>
    </row>
    <row r="11" spans="1:11" ht="12.75">
      <c r="A11" s="10">
        <v>20</v>
      </c>
      <c r="C11" s="7" t="s">
        <v>15</v>
      </c>
      <c r="D11" s="7">
        <f>VLOOKUP(n,T_Dist,3,TRUE)*stddev/SQRT(n)</f>
        <v>3.713564737376447</v>
      </c>
      <c r="F11">
        <f ca="1" t="shared" si="0"/>
        <v>150</v>
      </c>
      <c r="G11">
        <f t="shared" si="1"/>
        <v>400</v>
      </c>
      <c r="H11">
        <f ca="1" t="shared" si="2"/>
        <v>2500</v>
      </c>
      <c r="I11">
        <f t="shared" si="3"/>
        <v>15</v>
      </c>
      <c r="J11">
        <f t="shared" si="4"/>
        <v>25</v>
      </c>
      <c r="K11">
        <f t="shared" si="5"/>
        <v>5</v>
      </c>
    </row>
    <row r="12" spans="3:11" ht="12.75">
      <c r="C12" s="7" t="s">
        <v>16</v>
      </c>
      <c r="D12" s="7">
        <f>VLOOKUP(n,T_Dist,4,TRUE)*stddev/SQRT(n)</f>
        <v>5.282121119348623</v>
      </c>
      <c r="F12">
        <f ca="1" t="shared" si="0"/>
        <v>150</v>
      </c>
      <c r="G12">
        <f t="shared" si="1"/>
        <v>0</v>
      </c>
      <c r="H12">
        <f ca="1" t="shared" si="2"/>
        <v>2500</v>
      </c>
      <c r="I12">
        <f t="shared" si="3"/>
        <v>13.636363636363637</v>
      </c>
      <c r="J12">
        <f t="shared" si="4"/>
        <v>41.322314049586765</v>
      </c>
      <c r="K12">
        <f t="shared" si="5"/>
        <v>6.428243465332249</v>
      </c>
    </row>
    <row r="13" spans="6:11" ht="12.75">
      <c r="F13">
        <f ca="1" t="shared" si="0"/>
        <v>150</v>
      </c>
      <c r="G13">
        <f t="shared" si="1"/>
        <v>0</v>
      </c>
      <c r="H13">
        <f ca="1" t="shared" si="2"/>
        <v>2500</v>
      </c>
      <c r="I13">
        <f t="shared" si="3"/>
        <v>12.5</v>
      </c>
      <c r="J13">
        <f t="shared" si="4"/>
        <v>52.08333333333334</v>
      </c>
      <c r="K13">
        <f t="shared" si="5"/>
        <v>7.216878364870323</v>
      </c>
    </row>
    <row r="14" spans="6:11" ht="12.75">
      <c r="F14">
        <f ca="1" t="shared" si="0"/>
        <v>150</v>
      </c>
      <c r="G14">
        <f t="shared" si="1"/>
        <v>0</v>
      </c>
      <c r="H14">
        <f ca="1" t="shared" si="2"/>
        <v>2500</v>
      </c>
      <c r="I14">
        <f t="shared" si="3"/>
        <v>11.538461538461538</v>
      </c>
      <c r="J14">
        <f t="shared" si="4"/>
        <v>59.171597633136116</v>
      </c>
      <c r="K14">
        <f t="shared" si="5"/>
        <v>7.692307692307693</v>
      </c>
    </row>
    <row r="15" spans="6:11" ht="12.75">
      <c r="F15">
        <f ca="1" t="shared" si="0"/>
        <v>150</v>
      </c>
      <c r="G15">
        <f t="shared" si="1"/>
        <v>0</v>
      </c>
      <c r="H15">
        <f ca="1" t="shared" si="2"/>
        <v>2500</v>
      </c>
      <c r="I15">
        <f t="shared" si="3"/>
        <v>10.714285714285714</v>
      </c>
      <c r="J15">
        <f t="shared" si="4"/>
        <v>63.775510204081655</v>
      </c>
      <c r="K15">
        <f t="shared" si="5"/>
        <v>7.98595706249925</v>
      </c>
    </row>
    <row r="16" spans="6:11" ht="12.75">
      <c r="F16">
        <f ca="1" t="shared" si="0"/>
        <v>150</v>
      </c>
      <c r="G16">
        <f t="shared" si="1"/>
        <v>0</v>
      </c>
      <c r="H16">
        <f ca="1" t="shared" si="2"/>
        <v>2500</v>
      </c>
      <c r="I16">
        <f t="shared" si="3"/>
        <v>10</v>
      </c>
      <c r="J16">
        <f t="shared" si="4"/>
        <v>66.66666666666666</v>
      </c>
      <c r="K16">
        <f t="shared" si="5"/>
        <v>8.164965809277259</v>
      </c>
    </row>
    <row r="17" spans="2:11" ht="12.75">
      <c r="B17" s="11" t="s">
        <v>17</v>
      </c>
      <c r="C17" s="11"/>
      <c r="D17" s="11"/>
      <c r="F17">
        <f ca="1" t="shared" si="0"/>
        <v>150</v>
      </c>
      <c r="G17">
        <f t="shared" si="1"/>
        <v>0</v>
      </c>
      <c r="H17">
        <f ca="1" t="shared" si="2"/>
        <v>2500</v>
      </c>
      <c r="I17">
        <f t="shared" si="3"/>
        <v>9.375</v>
      </c>
      <c r="J17">
        <f t="shared" si="4"/>
        <v>68.359375</v>
      </c>
      <c r="K17">
        <f t="shared" si="5"/>
        <v>8.267972847076846</v>
      </c>
    </row>
    <row r="18" spans="6:11" ht="12.75">
      <c r="F18">
        <f ca="1" t="shared" si="0"/>
        <v>150</v>
      </c>
      <c r="G18">
        <f t="shared" si="1"/>
        <v>0</v>
      </c>
      <c r="H18">
        <f ca="1" t="shared" si="2"/>
        <v>2500</v>
      </c>
      <c r="I18">
        <f t="shared" si="3"/>
        <v>8.823529411764707</v>
      </c>
      <c r="J18">
        <f t="shared" si="4"/>
        <v>69.20415224913494</v>
      </c>
      <c r="K18">
        <f t="shared" si="5"/>
        <v>8.31890330807703</v>
      </c>
    </row>
    <row r="19" spans="6:11" ht="12.75">
      <c r="F19">
        <f ca="1" t="shared" si="0"/>
        <v>150</v>
      </c>
      <c r="G19">
        <f t="shared" si="1"/>
        <v>0</v>
      </c>
      <c r="H19">
        <f ca="1" t="shared" si="2"/>
        <v>2500</v>
      </c>
      <c r="I19">
        <f t="shared" si="3"/>
        <v>8.333333333333334</v>
      </c>
      <c r="J19">
        <f t="shared" si="4"/>
        <v>69.44444444444443</v>
      </c>
      <c r="K19">
        <f t="shared" si="5"/>
        <v>8.333333333333332</v>
      </c>
    </row>
    <row r="20" spans="6:11" ht="12.75">
      <c r="F20">
        <f ca="1" t="shared" si="0"/>
        <v>150</v>
      </c>
      <c r="G20">
        <f t="shared" si="1"/>
        <v>0</v>
      </c>
      <c r="H20">
        <f ca="1" t="shared" si="2"/>
        <v>2500</v>
      </c>
      <c r="I20">
        <f t="shared" si="3"/>
        <v>7.894736842105263</v>
      </c>
      <c r="J20">
        <f t="shared" si="4"/>
        <v>69.25207756232686</v>
      </c>
      <c r="K20">
        <f t="shared" si="5"/>
        <v>8.321783316232576</v>
      </c>
    </row>
    <row r="21" spans="6:11" ht="12.75">
      <c r="F21">
        <f ca="1" t="shared" si="0"/>
        <v>150</v>
      </c>
      <c r="G21">
        <f t="shared" si="1"/>
        <v>0</v>
      </c>
      <c r="H21">
        <f ca="1" t="shared" si="2"/>
        <v>2500</v>
      </c>
      <c r="I21">
        <f t="shared" si="3"/>
        <v>7.5</v>
      </c>
      <c r="J21">
        <f t="shared" si="4"/>
        <v>68.75</v>
      </c>
      <c r="K21">
        <f t="shared" si="5"/>
        <v>8.2915619758885</v>
      </c>
    </row>
    <row r="22" spans="6:11" ht="12.75">
      <c r="F22">
        <f ca="1" t="shared" si="0"/>
        <v>150</v>
      </c>
      <c r="G22">
        <f t="shared" si="1"/>
        <v>0</v>
      </c>
      <c r="H22">
        <f ca="1" t="shared" si="2"/>
        <v>2500</v>
      </c>
      <c r="I22">
        <f t="shared" si="3"/>
        <v>7.142857142857143</v>
      </c>
      <c r="J22">
        <f t="shared" si="4"/>
        <v>68.02721088435374</v>
      </c>
      <c r="K22">
        <f t="shared" si="5"/>
        <v>8.247860988423225</v>
      </c>
    </row>
    <row r="23" spans="6:11" ht="12.75">
      <c r="F23">
        <f ca="1" t="shared" si="0"/>
        <v>150</v>
      </c>
      <c r="G23">
        <f t="shared" si="1"/>
        <v>0</v>
      </c>
      <c r="H23">
        <f ca="1" t="shared" si="2"/>
        <v>2500</v>
      </c>
      <c r="I23">
        <f t="shared" si="3"/>
        <v>6.818181818181818</v>
      </c>
      <c r="J23">
        <f t="shared" si="4"/>
        <v>67.14876033057851</v>
      </c>
      <c r="K23">
        <f t="shared" si="5"/>
        <v>8.194434716963611</v>
      </c>
    </row>
    <row r="24" spans="6:11" ht="12.75">
      <c r="F24">
        <f ca="1" t="shared" si="0"/>
        <v>150</v>
      </c>
      <c r="G24">
        <f t="shared" si="1"/>
        <v>0</v>
      </c>
      <c r="H24">
        <f ca="1" t="shared" si="2"/>
        <v>2500</v>
      </c>
      <c r="I24">
        <f t="shared" si="3"/>
        <v>6.521739130434782</v>
      </c>
      <c r="J24">
        <f t="shared" si="4"/>
        <v>66.16257088846882</v>
      </c>
      <c r="K24">
        <f t="shared" si="5"/>
        <v>8.134037797334656</v>
      </c>
    </row>
    <row r="25" spans="6:11" ht="12.75">
      <c r="F25">
        <f ca="1" t="shared" si="0"/>
        <v>150</v>
      </c>
      <c r="G25">
        <f t="shared" si="1"/>
        <v>0</v>
      </c>
      <c r="H25">
        <f ca="1" t="shared" si="2"/>
        <v>2500</v>
      </c>
      <c r="I25">
        <f t="shared" si="3"/>
        <v>6.25</v>
      </c>
      <c r="J25">
        <f t="shared" si="4"/>
        <v>65.10416666666667</v>
      </c>
      <c r="K25">
        <f t="shared" si="5"/>
        <v>8.068715304598786</v>
      </c>
    </row>
    <row r="26" spans="6:11" ht="12.75">
      <c r="F26">
        <f ca="1" t="shared" si="0"/>
        <v>150</v>
      </c>
      <c r="G26">
        <f t="shared" si="1"/>
        <v>0</v>
      </c>
      <c r="H26">
        <f ca="1" t="shared" si="2"/>
        <v>2500</v>
      </c>
      <c r="I26">
        <f t="shared" si="3"/>
        <v>6</v>
      </c>
      <c r="J26">
        <f t="shared" si="4"/>
        <v>64</v>
      </c>
      <c r="K26">
        <f t="shared" si="5"/>
        <v>8</v>
      </c>
    </row>
    <row r="27" spans="6:11" ht="12.75">
      <c r="F27">
        <f ca="1" t="shared" si="0"/>
        <v>150</v>
      </c>
      <c r="G27">
        <f t="shared" si="1"/>
        <v>0</v>
      </c>
      <c r="H27">
        <f ca="1" t="shared" si="2"/>
        <v>2500</v>
      </c>
      <c r="I27">
        <f t="shared" si="3"/>
        <v>5.769230769230769</v>
      </c>
      <c r="J27">
        <f t="shared" si="4"/>
        <v>62.86982248520711</v>
      </c>
      <c r="K27">
        <f t="shared" si="5"/>
        <v>7.929049280033963</v>
      </c>
    </row>
    <row r="28" spans="6:11" ht="12.75">
      <c r="F28">
        <f ca="1" t="shared" si="0"/>
        <v>150</v>
      </c>
      <c r="G28">
        <f t="shared" si="1"/>
        <v>0</v>
      </c>
      <c r="H28">
        <f ca="1" t="shared" si="2"/>
        <v>2500</v>
      </c>
      <c r="I28">
        <f t="shared" si="3"/>
        <v>5.555555555555555</v>
      </c>
      <c r="J28">
        <f t="shared" si="4"/>
        <v>61.7283950617284</v>
      </c>
      <c r="K28">
        <f t="shared" si="5"/>
        <v>7.856742013183862</v>
      </c>
    </row>
    <row r="29" spans="6:11" ht="12.75">
      <c r="F29">
        <f ca="1" t="shared" si="0"/>
        <v>150</v>
      </c>
      <c r="G29">
        <f t="shared" si="1"/>
        <v>0</v>
      </c>
      <c r="H29">
        <f ca="1" t="shared" si="2"/>
        <v>2500</v>
      </c>
      <c r="I29">
        <f t="shared" si="3"/>
        <v>5.357142857142857</v>
      </c>
      <c r="J29">
        <f t="shared" si="4"/>
        <v>60.58673469387756</v>
      </c>
      <c r="K29">
        <f t="shared" si="5"/>
        <v>7.783748113465489</v>
      </c>
    </row>
    <row r="30" spans="6:11" ht="12.75">
      <c r="F30">
        <f ca="1" t="shared" si="0"/>
        <v>150</v>
      </c>
      <c r="G30">
        <f t="shared" si="1"/>
        <v>0</v>
      </c>
      <c r="H30">
        <f ca="1" t="shared" si="2"/>
        <v>2500</v>
      </c>
      <c r="I30">
        <f t="shared" si="3"/>
        <v>5.172413793103448</v>
      </c>
      <c r="J30">
        <f t="shared" si="4"/>
        <v>59.453032104637344</v>
      </c>
      <c r="K30">
        <f t="shared" si="5"/>
        <v>7.710579232757896</v>
      </c>
    </row>
    <row r="31" spans="6:11" ht="12.75">
      <c r="F31">
        <f ca="1" t="shared" si="0"/>
        <v>150</v>
      </c>
      <c r="G31">
        <f t="shared" si="1"/>
        <v>0</v>
      </c>
      <c r="H31">
        <f ca="1" t="shared" si="2"/>
        <v>2500</v>
      </c>
      <c r="I31">
        <f t="shared" si="3"/>
        <v>5</v>
      </c>
      <c r="J31">
        <f t="shared" si="4"/>
        <v>58.33333333333333</v>
      </c>
      <c r="K31">
        <f t="shared" si="5"/>
        <v>7.637626158259733</v>
      </c>
    </row>
    <row r="32" spans="6:11" ht="12.75">
      <c r="F32">
        <f ca="1" t="shared" si="0"/>
        <v>150</v>
      </c>
      <c r="G32">
        <f t="shared" si="1"/>
        <v>0</v>
      </c>
      <c r="H32">
        <f ca="1" t="shared" si="2"/>
        <v>2500</v>
      </c>
      <c r="I32">
        <f t="shared" si="3"/>
        <v>4.838709677419355</v>
      </c>
      <c r="J32">
        <f t="shared" si="4"/>
        <v>57.23204994797086</v>
      </c>
      <c r="K32">
        <f t="shared" si="5"/>
        <v>7.565186709392628</v>
      </c>
    </row>
    <row r="33" spans="6:11" ht="12.75">
      <c r="F33">
        <f ca="1" t="shared" si="0"/>
        <v>150</v>
      </c>
      <c r="G33">
        <f t="shared" si="1"/>
        <v>0</v>
      </c>
      <c r="H33">
        <f ca="1" t="shared" si="2"/>
        <v>2500</v>
      </c>
      <c r="I33">
        <f t="shared" si="3"/>
        <v>4.6875</v>
      </c>
      <c r="J33">
        <f t="shared" si="4"/>
        <v>56.15234375</v>
      </c>
      <c r="K33">
        <f t="shared" si="5"/>
        <v>7.493486755176124</v>
      </c>
    </row>
    <row r="34" spans="6:11" ht="12.75">
      <c r="F34">
        <f aca="true" ca="1" t="shared" si="6" ref="F34:F55">SUM(OFFSET(data,1,0,ROW()-1,1))</f>
        <v>150</v>
      </c>
      <c r="G34">
        <f t="shared" si="1"/>
        <v>0</v>
      </c>
      <c r="H34">
        <f ca="1" t="shared" si="2"/>
        <v>2500</v>
      </c>
      <c r="I34">
        <f t="shared" si="3"/>
        <v>4.545454545454546</v>
      </c>
      <c r="J34">
        <f t="shared" si="4"/>
        <v>55.096418732782354</v>
      </c>
      <c r="K34">
        <f t="shared" si="5"/>
        <v>7.422696190252053</v>
      </c>
    </row>
    <row r="35" spans="6:11" ht="12.75">
      <c r="F35">
        <f ca="1" t="shared" si="6"/>
        <v>150</v>
      </c>
      <c r="G35">
        <f t="shared" si="1"/>
        <v>0</v>
      </c>
      <c r="H35">
        <f ca="1" t="shared" si="2"/>
        <v>2500</v>
      </c>
      <c r="I35">
        <f t="shared" si="3"/>
        <v>4.411764705882353</v>
      </c>
      <c r="J35">
        <f t="shared" si="4"/>
        <v>54.06574394463668</v>
      </c>
      <c r="K35">
        <f t="shared" si="5"/>
        <v>7.352941176470589</v>
      </c>
    </row>
    <row r="36" spans="6:11" ht="12.75">
      <c r="F36">
        <f ca="1" t="shared" si="6"/>
        <v>150</v>
      </c>
      <c r="G36">
        <f t="shared" si="1"/>
        <v>0</v>
      </c>
      <c r="H36">
        <f ca="1" t="shared" si="2"/>
        <v>2500</v>
      </c>
      <c r="I36">
        <f t="shared" si="3"/>
        <v>4.285714285714286</v>
      </c>
      <c r="J36">
        <f t="shared" si="4"/>
        <v>53.06122448979592</v>
      </c>
      <c r="K36">
        <f t="shared" si="5"/>
        <v>7.2843135908468355</v>
      </c>
    </row>
    <row r="37" spans="6:11" ht="12.75">
      <c r="F37">
        <f ca="1" t="shared" si="6"/>
        <v>150</v>
      </c>
      <c r="G37">
        <f t="shared" si="1"/>
        <v>0</v>
      </c>
      <c r="H37">
        <f ca="1" t="shared" si="2"/>
        <v>2500</v>
      </c>
      <c r="I37">
        <f t="shared" si="3"/>
        <v>4.166666666666667</v>
      </c>
      <c r="J37">
        <f t="shared" si="4"/>
        <v>52.08333333333333</v>
      </c>
      <c r="K37">
        <f t="shared" si="5"/>
        <v>7.216878364870322</v>
      </c>
    </row>
    <row r="38" spans="6:11" ht="12.75">
      <c r="F38">
        <f ca="1" t="shared" si="6"/>
        <v>150</v>
      </c>
      <c r="G38">
        <f t="shared" si="1"/>
        <v>0</v>
      </c>
      <c r="H38">
        <f ca="1" t="shared" si="2"/>
        <v>2500</v>
      </c>
      <c r="I38">
        <f t="shared" si="3"/>
        <v>4.054054054054054</v>
      </c>
      <c r="J38">
        <f t="shared" si="4"/>
        <v>51.13221329437545</v>
      </c>
      <c r="K38">
        <f t="shared" si="5"/>
        <v>7.150679219093488</v>
      </c>
    </row>
    <row r="39" spans="6:11" ht="12.75">
      <c r="F39">
        <f ca="1" t="shared" si="6"/>
        <v>150</v>
      </c>
      <c r="G39">
        <f t="shared" si="1"/>
        <v>0</v>
      </c>
      <c r="H39">
        <f ca="1" t="shared" si="2"/>
        <v>2500</v>
      </c>
      <c r="I39">
        <f t="shared" si="3"/>
        <v>3.9473684210526314</v>
      </c>
      <c r="J39">
        <f t="shared" si="4"/>
        <v>50.207756232686975</v>
      </c>
      <c r="K39">
        <f t="shared" si="5"/>
        <v>7.085743167282242</v>
      </c>
    </row>
    <row r="40" spans="6:11" ht="12.75">
      <c r="F40">
        <f ca="1" t="shared" si="6"/>
        <v>150</v>
      </c>
      <c r="G40">
        <f t="shared" si="1"/>
        <v>0</v>
      </c>
      <c r="H40">
        <f ca="1" t="shared" si="2"/>
        <v>2500</v>
      </c>
      <c r="I40">
        <f t="shared" si="3"/>
        <v>3.8461538461538463</v>
      </c>
      <c r="J40">
        <f t="shared" si="4"/>
        <v>49.30966469428008</v>
      </c>
      <c r="K40">
        <f t="shared" si="5"/>
        <v>7.022084070579053</v>
      </c>
    </row>
    <row r="41" spans="6:11" ht="12.75">
      <c r="F41">
        <f ca="1" t="shared" si="6"/>
        <v>150</v>
      </c>
      <c r="G41">
        <f t="shared" si="1"/>
        <v>0</v>
      </c>
      <c r="H41">
        <f ca="1" t="shared" si="2"/>
        <v>2500</v>
      </c>
      <c r="I41">
        <f t="shared" si="3"/>
        <v>3.75</v>
      </c>
      <c r="J41">
        <f t="shared" si="4"/>
        <v>48.4375</v>
      </c>
      <c r="K41">
        <f t="shared" si="5"/>
        <v>6.959705453537527</v>
      </c>
    </row>
    <row r="42" spans="6:11" ht="12.75">
      <c r="F42">
        <f ca="1" t="shared" si="6"/>
        <v>150</v>
      </c>
      <c r="G42">
        <f t="shared" si="1"/>
        <v>0</v>
      </c>
      <c r="H42">
        <f ca="1" t="shared" si="2"/>
        <v>2500</v>
      </c>
      <c r="I42">
        <f t="shared" si="3"/>
        <v>3.658536585365854</v>
      </c>
      <c r="J42">
        <f t="shared" si="4"/>
        <v>47.59071980963712</v>
      </c>
      <c r="K42">
        <f t="shared" si="5"/>
        <v>6.898602743283391</v>
      </c>
    </row>
    <row r="43" spans="6:11" ht="12.75">
      <c r="F43">
        <f ca="1" t="shared" si="6"/>
        <v>150</v>
      </c>
      <c r="G43">
        <f t="shared" si="1"/>
        <v>0</v>
      </c>
      <c r="H43">
        <f ca="1" t="shared" si="2"/>
        <v>2500</v>
      </c>
      <c r="I43">
        <f t="shared" si="3"/>
        <v>3.5714285714285716</v>
      </c>
      <c r="J43">
        <f t="shared" si="4"/>
        <v>46.7687074829932</v>
      </c>
      <c r="K43">
        <f t="shared" si="5"/>
        <v>6.8387650554024155</v>
      </c>
    </row>
    <row r="44" spans="6:11" ht="12.75">
      <c r="F44">
        <f ca="1" t="shared" si="6"/>
        <v>150</v>
      </c>
      <c r="G44">
        <f t="shared" si="1"/>
        <v>0</v>
      </c>
      <c r="H44">
        <f ca="1" t="shared" si="2"/>
        <v>2500</v>
      </c>
      <c r="I44">
        <f t="shared" si="3"/>
        <v>3.488372093023256</v>
      </c>
      <c r="J44">
        <f t="shared" si="4"/>
        <v>45.97079502433748</v>
      </c>
      <c r="K44">
        <f t="shared" si="5"/>
        <v>6.78017662191314</v>
      </c>
    </row>
    <row r="45" spans="6:11" ht="12.75">
      <c r="F45">
        <f ca="1" t="shared" si="6"/>
        <v>150</v>
      </c>
      <c r="G45">
        <f t="shared" si="1"/>
        <v>0</v>
      </c>
      <c r="H45">
        <f ca="1" t="shared" si="2"/>
        <v>2500</v>
      </c>
      <c r="I45">
        <f t="shared" si="3"/>
        <v>3.409090909090909</v>
      </c>
      <c r="J45">
        <f t="shared" si="4"/>
        <v>45.196280991735534</v>
      </c>
      <c r="K45">
        <f t="shared" si="5"/>
        <v>6.722817935340473</v>
      </c>
    </row>
    <row r="46" spans="6:11" ht="12.75">
      <c r="F46">
        <f ca="1" t="shared" si="6"/>
        <v>150</v>
      </c>
      <c r="G46">
        <f t="shared" si="1"/>
        <v>0</v>
      </c>
      <c r="H46">
        <f ca="1" t="shared" si="2"/>
        <v>2500</v>
      </c>
      <c r="I46">
        <f t="shared" si="3"/>
        <v>3.3333333333333335</v>
      </c>
      <c r="J46">
        <f t="shared" si="4"/>
        <v>44.44444444444444</v>
      </c>
      <c r="K46">
        <f t="shared" si="5"/>
        <v>6.666666666666667</v>
      </c>
    </row>
    <row r="47" spans="6:11" ht="12.75">
      <c r="F47">
        <f ca="1" t="shared" si="6"/>
        <v>150</v>
      </c>
      <c r="G47">
        <f t="shared" si="1"/>
        <v>0</v>
      </c>
      <c r="H47">
        <f ca="1" t="shared" si="2"/>
        <v>2500</v>
      </c>
      <c r="I47">
        <f t="shared" si="3"/>
        <v>3.260869565217391</v>
      </c>
      <c r="J47">
        <f t="shared" si="4"/>
        <v>43.71455576559546</v>
      </c>
      <c r="K47">
        <f t="shared" si="5"/>
        <v>6.611698402498065</v>
      </c>
    </row>
    <row r="48" spans="6:11" ht="12.75">
      <c r="F48">
        <f ca="1" t="shared" si="6"/>
        <v>150</v>
      </c>
      <c r="G48">
        <f t="shared" si="1"/>
        <v>0</v>
      </c>
      <c r="H48">
        <f ca="1" t="shared" si="2"/>
        <v>2500</v>
      </c>
      <c r="I48">
        <f t="shared" si="3"/>
        <v>3.1914893617021276</v>
      </c>
      <c r="J48">
        <f t="shared" si="4"/>
        <v>43.00588501584427</v>
      </c>
      <c r="K48">
        <f t="shared" si="5"/>
        <v>6.557887237201038</v>
      </c>
    </row>
    <row r="49" spans="6:11" ht="12.75">
      <c r="F49">
        <f ca="1" t="shared" si="6"/>
        <v>150</v>
      </c>
      <c r="G49">
        <f t="shared" si="1"/>
        <v>0</v>
      </c>
      <c r="H49">
        <f ca="1" t="shared" si="2"/>
        <v>2500</v>
      </c>
      <c r="I49">
        <f t="shared" si="3"/>
        <v>3.125</v>
      </c>
      <c r="J49">
        <f t="shared" si="4"/>
        <v>42.317708333333336</v>
      </c>
      <c r="K49">
        <f t="shared" si="5"/>
        <v>6.505206248331665</v>
      </c>
    </row>
    <row r="50" spans="6:11" ht="12.75">
      <c r="F50">
        <f ca="1" t="shared" si="6"/>
        <v>150</v>
      </c>
      <c r="G50">
        <f t="shared" si="1"/>
        <v>0</v>
      </c>
      <c r="H50">
        <f ca="1" t="shared" si="2"/>
        <v>2500</v>
      </c>
      <c r="I50">
        <f t="shared" si="3"/>
        <v>3.061224489795918</v>
      </c>
      <c r="J50">
        <f t="shared" si="4"/>
        <v>41.64931278633903</v>
      </c>
      <c r="K50">
        <f t="shared" si="5"/>
        <v>6.453627877894652</v>
      </c>
    </row>
    <row r="51" spans="6:11" ht="12.75">
      <c r="F51">
        <f ca="1" t="shared" si="6"/>
        <v>150</v>
      </c>
      <c r="G51">
        <f t="shared" si="1"/>
        <v>0</v>
      </c>
      <c r="H51">
        <f ca="1" t="shared" si="2"/>
        <v>2500</v>
      </c>
      <c r="I51">
        <f t="shared" si="3"/>
        <v>3</v>
      </c>
      <c r="J51">
        <f t="shared" si="4"/>
        <v>41</v>
      </c>
      <c r="K51">
        <f t="shared" si="5"/>
        <v>6.4031242374328485</v>
      </c>
    </row>
    <row r="52" spans="6:11" ht="12.75">
      <c r="F52">
        <f ca="1" t="shared" si="6"/>
        <v>150</v>
      </c>
      <c r="G52">
        <f t="shared" si="1"/>
        <v>0</v>
      </c>
      <c r="H52">
        <f ca="1" t="shared" si="2"/>
        <v>2500</v>
      </c>
      <c r="I52">
        <f t="shared" si="3"/>
        <v>2.9411764705882355</v>
      </c>
      <c r="J52">
        <f t="shared" si="4"/>
        <v>40.36908881199539</v>
      </c>
      <c r="K52">
        <f t="shared" si="5"/>
        <v>6.353667351380255</v>
      </c>
    </row>
    <row r="53" spans="6:11" ht="12.75">
      <c r="F53">
        <f ca="1" t="shared" si="6"/>
        <v>150</v>
      </c>
      <c r="G53">
        <f t="shared" si="1"/>
        <v>0</v>
      </c>
      <c r="H53">
        <f ca="1" t="shared" si="2"/>
        <v>2500</v>
      </c>
      <c r="I53">
        <f t="shared" si="3"/>
        <v>2.8846153846153846</v>
      </c>
      <c r="J53">
        <f t="shared" si="4"/>
        <v>39.755917159763314</v>
      </c>
      <c r="K53">
        <f t="shared" si="5"/>
        <v>6.305229350290385</v>
      </c>
    </row>
    <row r="54" spans="6:11" ht="12.75">
      <c r="F54">
        <f ca="1" t="shared" si="6"/>
        <v>150</v>
      </c>
      <c r="G54">
        <f t="shared" si="1"/>
        <v>0</v>
      </c>
      <c r="H54">
        <f ca="1" t="shared" si="2"/>
        <v>2500</v>
      </c>
      <c r="I54">
        <f t="shared" si="3"/>
        <v>2.830188679245283</v>
      </c>
      <c r="J54">
        <f t="shared" si="4"/>
        <v>39.15984336062656</v>
      </c>
      <c r="K54">
        <f t="shared" si="5"/>
        <v>6.2577826233120755</v>
      </c>
    </row>
    <row r="55" spans="6:11" ht="12.75">
      <c r="F55">
        <f ca="1" t="shared" si="6"/>
        <v>150</v>
      </c>
      <c r="G55">
        <f t="shared" si="1"/>
        <v>0</v>
      </c>
      <c r="H55">
        <f ca="1" t="shared" si="2"/>
        <v>2500</v>
      </c>
      <c r="I55">
        <f t="shared" si="3"/>
        <v>2.7777777777777777</v>
      </c>
      <c r="J55">
        <f t="shared" si="4"/>
        <v>38.58024691358025</v>
      </c>
      <c r="K55">
        <f t="shared" si="5"/>
        <v>6.211299937499416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P18" sqref="P18"/>
    </sheetView>
  </sheetViews>
  <sheetFormatPr defaultColWidth="9.140625" defaultRowHeight="12.75"/>
  <cols>
    <col min="1" max="2" width="9.140625" style="1" customWidth="1"/>
    <col min="3" max="3" width="9.28125" style="1" customWidth="1"/>
    <col min="4" max="6" width="9.140625" style="1" customWidth="1"/>
  </cols>
  <sheetData>
    <row r="1" spans="1:6" ht="12.75">
      <c r="A1" s="3" t="s">
        <v>0</v>
      </c>
      <c r="B1" s="4">
        <v>0.9</v>
      </c>
      <c r="C1" s="4">
        <v>0.95</v>
      </c>
      <c r="D1" s="4">
        <v>0.99</v>
      </c>
      <c r="E1" s="4">
        <v>0.999</v>
      </c>
      <c r="F1" s="5"/>
    </row>
    <row r="2" spans="1:7" ht="12.75">
      <c r="A2" s="1">
        <v>1</v>
      </c>
      <c r="B2" s="1">
        <f>TINV(0.1,A2)</f>
        <v>6.313751513573862</v>
      </c>
      <c r="C2" s="1">
        <f>TINV(0.05,A2)</f>
        <v>12.70620473398699</v>
      </c>
      <c r="D2" s="1">
        <f>TINV(0.01,A2)</f>
        <v>63.656741151954634</v>
      </c>
      <c r="E2" s="1">
        <f>TINV(0.001,A2)</f>
        <v>636.6192486595589</v>
      </c>
      <c r="G2" s="1"/>
    </row>
    <row r="3" spans="1:5" ht="12.75">
      <c r="A3" s="1">
        <v>2</v>
      </c>
      <c r="B3" s="1">
        <f aca="true" t="shared" si="0" ref="B3:B48">TINV(0.1,A3)</f>
        <v>2.919985580097558</v>
      </c>
      <c r="C3" s="1">
        <f aca="true" t="shared" si="1" ref="C3:C48">TINV(0.05,A3)</f>
        <v>4.302652729544542</v>
      </c>
      <c r="D3" s="1">
        <f aca="true" t="shared" si="2" ref="D3:D48">TINV(0.01,A3)</f>
        <v>9.924843200474704</v>
      </c>
      <c r="E3" s="1">
        <f aca="true" t="shared" si="3" ref="E3:E48">TINV(0.001,A3)</f>
        <v>31.599054575050587</v>
      </c>
    </row>
    <row r="4" spans="1:5" ht="12.75">
      <c r="A4" s="1">
        <v>3</v>
      </c>
      <c r="B4" s="1">
        <f t="shared" si="0"/>
        <v>2.353363434533132</v>
      </c>
      <c r="C4" s="1">
        <f t="shared" si="1"/>
        <v>3.18244630488688</v>
      </c>
      <c r="D4" s="1">
        <f t="shared" si="2"/>
        <v>5.840909309432215</v>
      </c>
      <c r="E4" s="1">
        <f t="shared" si="3"/>
        <v>12.923978636312679</v>
      </c>
    </row>
    <row r="5" spans="1:5" ht="12.75">
      <c r="A5" s="1">
        <v>4</v>
      </c>
      <c r="B5" s="1">
        <f t="shared" si="0"/>
        <v>2.1318467819039775</v>
      </c>
      <c r="C5" s="1">
        <f t="shared" si="1"/>
        <v>2.776445105043803</v>
      </c>
      <c r="D5" s="1">
        <f t="shared" si="2"/>
        <v>4.604094871232247</v>
      </c>
      <c r="E5" s="1">
        <f t="shared" si="3"/>
        <v>8.610301581187002</v>
      </c>
    </row>
    <row r="6" spans="1:5" ht="12.75">
      <c r="A6" s="1">
        <v>5</v>
      </c>
      <c r="B6" s="1">
        <f t="shared" si="0"/>
        <v>2.0150483720881205</v>
      </c>
      <c r="C6" s="1">
        <f t="shared" si="1"/>
        <v>2.57058183469754</v>
      </c>
      <c r="D6" s="1">
        <f t="shared" si="2"/>
        <v>4.032142983343908</v>
      </c>
      <c r="E6" s="1">
        <f t="shared" si="3"/>
        <v>6.868826625642956</v>
      </c>
    </row>
    <row r="7" spans="1:5" ht="12.75">
      <c r="A7" s="1">
        <v>6</v>
      </c>
      <c r="B7" s="1">
        <f t="shared" si="0"/>
        <v>1.943180274291977</v>
      </c>
      <c r="C7" s="1">
        <f t="shared" si="1"/>
        <v>2.4469118464326822</v>
      </c>
      <c r="D7" s="1">
        <f t="shared" si="2"/>
        <v>3.7074280203872148</v>
      </c>
      <c r="E7" s="1">
        <f t="shared" si="3"/>
        <v>5.958816178727986</v>
      </c>
    </row>
    <row r="8" spans="1:5" ht="12.75">
      <c r="A8" s="1">
        <v>7</v>
      </c>
      <c r="B8" s="1">
        <f t="shared" si="0"/>
        <v>1.894578603655801</v>
      </c>
      <c r="C8" s="1">
        <f t="shared" si="1"/>
        <v>2.364624250949319</v>
      </c>
      <c r="D8" s="1">
        <f t="shared" si="2"/>
        <v>3.4994832972544687</v>
      </c>
      <c r="E8" s="1">
        <f t="shared" si="3"/>
        <v>5.407882520780936</v>
      </c>
    </row>
    <row r="9" spans="1:5" ht="12.75">
      <c r="A9" s="1">
        <v>8</v>
      </c>
      <c r="B9" s="1">
        <f t="shared" si="0"/>
        <v>1.8595480333018273</v>
      </c>
      <c r="C9" s="1">
        <f t="shared" si="1"/>
        <v>2.3060041332991172</v>
      </c>
      <c r="D9" s="1">
        <f t="shared" si="2"/>
        <v>3.355387331134841</v>
      </c>
      <c r="E9" s="1">
        <f t="shared" si="3"/>
        <v>5.041305433272619</v>
      </c>
    </row>
    <row r="10" spans="1:5" ht="12.75">
      <c r="A10" s="1">
        <v>9</v>
      </c>
      <c r="B10" s="1">
        <f t="shared" si="0"/>
        <v>1.83311292255007</v>
      </c>
      <c r="C10" s="1">
        <f t="shared" si="1"/>
        <v>2.262157158173583</v>
      </c>
      <c r="D10" s="1">
        <f t="shared" si="2"/>
        <v>3.2498355411274824</v>
      </c>
      <c r="E10" s="1">
        <f t="shared" si="3"/>
        <v>4.780912585751155</v>
      </c>
    </row>
    <row r="11" spans="1:5" ht="12.75">
      <c r="A11" s="1">
        <v>10</v>
      </c>
      <c r="B11" s="1">
        <f t="shared" si="0"/>
        <v>1.8124611021972235</v>
      </c>
      <c r="C11" s="1">
        <f t="shared" si="1"/>
        <v>2.228138842425868</v>
      </c>
      <c r="D11" s="1">
        <f t="shared" si="2"/>
        <v>3.169272671609174</v>
      </c>
      <c r="E11" s="1">
        <f t="shared" si="3"/>
        <v>4.5868938583383425</v>
      </c>
    </row>
    <row r="12" spans="1:5" ht="12.75">
      <c r="A12" s="1">
        <v>11</v>
      </c>
      <c r="B12" s="1">
        <f t="shared" si="0"/>
        <v>1.7958848142321888</v>
      </c>
      <c r="C12" s="1">
        <f t="shared" si="1"/>
        <v>2.200985158721842</v>
      </c>
      <c r="D12" s="1">
        <f t="shared" si="2"/>
        <v>3.1058065135821673</v>
      </c>
      <c r="E12" s="1">
        <f t="shared" si="3"/>
        <v>4.436979337524818</v>
      </c>
    </row>
    <row r="13" spans="1:5" ht="12.75">
      <c r="A13" s="1">
        <v>12</v>
      </c>
      <c r="B13" s="1">
        <f t="shared" si="0"/>
        <v>1.7822875476056765</v>
      </c>
      <c r="C13" s="1">
        <f t="shared" si="1"/>
        <v>2.1788128271650695</v>
      </c>
      <c r="D13" s="1">
        <f t="shared" si="2"/>
        <v>3.0545395859505025</v>
      </c>
      <c r="E13" s="1">
        <f t="shared" si="3"/>
        <v>4.317791282331646</v>
      </c>
    </row>
    <row r="14" spans="1:5" ht="12.75">
      <c r="A14" s="1">
        <v>13</v>
      </c>
      <c r="B14" s="1">
        <f t="shared" si="0"/>
        <v>1.7709333826482787</v>
      </c>
      <c r="C14" s="1">
        <f t="shared" si="1"/>
        <v>2.1603686522485352</v>
      </c>
      <c r="D14" s="1">
        <f t="shared" si="2"/>
        <v>3.012275833134913</v>
      </c>
      <c r="E14" s="1">
        <f t="shared" si="3"/>
        <v>4.220831725593538</v>
      </c>
    </row>
    <row r="15" spans="1:5" ht="12.75">
      <c r="A15" s="1">
        <v>14</v>
      </c>
      <c r="B15" s="1">
        <f t="shared" si="0"/>
        <v>1.7613101150619617</v>
      </c>
      <c r="C15" s="1">
        <f t="shared" si="1"/>
        <v>2.144786681282085</v>
      </c>
      <c r="D15" s="1">
        <f t="shared" si="2"/>
        <v>2.976842733953295</v>
      </c>
      <c r="E15" s="1">
        <f t="shared" si="3"/>
        <v>4.1404541126485555</v>
      </c>
    </row>
    <row r="16" spans="1:5" ht="12.75">
      <c r="A16" s="1">
        <v>15</v>
      </c>
      <c r="B16" s="1">
        <f t="shared" si="0"/>
        <v>1.7530503252078615</v>
      </c>
      <c r="C16" s="1">
        <f t="shared" si="1"/>
        <v>2.1314495356759524</v>
      </c>
      <c r="D16" s="1">
        <f t="shared" si="2"/>
        <v>2.946712882834883</v>
      </c>
      <c r="E16" s="1">
        <f t="shared" si="3"/>
        <v>4.072765195779594</v>
      </c>
    </row>
    <row r="17" spans="1:5" ht="12.75">
      <c r="A17" s="1">
        <v>16</v>
      </c>
      <c r="B17" s="1">
        <f t="shared" si="0"/>
        <v>1.7458836689428874</v>
      </c>
      <c r="C17" s="1">
        <f t="shared" si="1"/>
        <v>2.119905285162579</v>
      </c>
      <c r="D17" s="1">
        <f t="shared" si="2"/>
        <v>2.9207816214826163</v>
      </c>
      <c r="E17" s="1">
        <f t="shared" si="3"/>
        <v>4.0149963270101505</v>
      </c>
    </row>
    <row r="18" spans="1:5" ht="12.75">
      <c r="A18" s="1">
        <v>17</v>
      </c>
      <c r="B18" s="1">
        <f t="shared" si="0"/>
        <v>1.7396067156488346</v>
      </c>
      <c r="C18" s="1">
        <f t="shared" si="1"/>
        <v>2.1098155585926612</v>
      </c>
      <c r="D18" s="1">
        <f t="shared" si="2"/>
        <v>2.898230518342512</v>
      </c>
      <c r="E18" s="1">
        <f t="shared" si="3"/>
        <v>3.9651262718776703</v>
      </c>
    </row>
    <row r="19" spans="1:5" ht="12.75">
      <c r="A19" s="1">
        <v>18</v>
      </c>
      <c r="B19" s="1">
        <f t="shared" si="0"/>
        <v>1.7340635923093939</v>
      </c>
      <c r="C19" s="1">
        <f t="shared" si="1"/>
        <v>2.1009220368611805</v>
      </c>
      <c r="D19" s="1">
        <f t="shared" si="2"/>
        <v>2.8784404709116362</v>
      </c>
      <c r="E19" s="1">
        <f t="shared" si="3"/>
        <v>3.9216458247562604</v>
      </c>
    </row>
    <row r="20" spans="1:5" ht="12.75">
      <c r="A20" s="1">
        <v>19</v>
      </c>
      <c r="B20" s="1">
        <f t="shared" si="0"/>
        <v>1.7291327924721895</v>
      </c>
      <c r="C20" s="1">
        <f t="shared" si="1"/>
        <v>2.093024049854865</v>
      </c>
      <c r="D20" s="1">
        <f t="shared" si="2"/>
        <v>2.8609346040387695</v>
      </c>
      <c r="E20" s="1">
        <f t="shared" si="3"/>
        <v>3.883405852153577</v>
      </c>
    </row>
    <row r="21" spans="1:5" ht="12.75">
      <c r="A21" s="1">
        <v>20</v>
      </c>
      <c r="B21" s="1">
        <f t="shared" si="0"/>
        <v>1.7247182182137983</v>
      </c>
      <c r="C21" s="1">
        <f t="shared" si="1"/>
        <v>2.085963441295542</v>
      </c>
      <c r="D21" s="1">
        <f t="shared" si="2"/>
        <v>2.8453397066478177</v>
      </c>
      <c r="E21" s="1">
        <f t="shared" si="3"/>
        <v>3.8495162743590337</v>
      </c>
    </row>
    <row r="22" spans="1:5" ht="12.75">
      <c r="A22" s="1">
        <v>21</v>
      </c>
      <c r="B22" s="1">
        <f t="shared" si="0"/>
        <v>1.720742871485346</v>
      </c>
      <c r="C22" s="1">
        <f t="shared" si="1"/>
        <v>2.0796138370827224</v>
      </c>
      <c r="D22" s="1">
        <f t="shared" si="2"/>
        <v>2.831359554055978</v>
      </c>
      <c r="E22" s="1">
        <f t="shared" si="3"/>
        <v>3.819277163544493</v>
      </c>
    </row>
    <row r="23" spans="1:5" ht="12.75">
      <c r="A23" s="1">
        <v>22</v>
      </c>
      <c r="B23" s="1">
        <f t="shared" si="0"/>
        <v>1.717144335439826</v>
      </c>
      <c r="C23" s="1">
        <f t="shared" si="1"/>
        <v>2.0738730583156064</v>
      </c>
      <c r="D23" s="1">
        <f t="shared" si="2"/>
        <v>2.818756055685423</v>
      </c>
      <c r="E23" s="1">
        <f t="shared" si="3"/>
        <v>3.7921306707845375</v>
      </c>
    </row>
    <row r="24" spans="1:5" ht="12.75">
      <c r="A24" s="1">
        <v>23</v>
      </c>
      <c r="B24" s="1">
        <f t="shared" si="0"/>
        <v>1.7138715170749599</v>
      </c>
      <c r="C24" s="1">
        <f t="shared" si="1"/>
        <v>2.068657598610539</v>
      </c>
      <c r="D24" s="1">
        <f t="shared" si="2"/>
        <v>2.807335677788104</v>
      </c>
      <c r="E24" s="1">
        <f t="shared" si="3"/>
        <v>3.7676268031878664</v>
      </c>
    </row>
    <row r="25" spans="1:5" ht="12.75">
      <c r="A25" s="1">
        <v>24</v>
      </c>
      <c r="B25" s="1">
        <f t="shared" si="0"/>
        <v>1.710882066733471</v>
      </c>
      <c r="C25" s="1">
        <f t="shared" si="1"/>
        <v>2.063898547318068</v>
      </c>
      <c r="D25" s="1">
        <f t="shared" si="2"/>
        <v>2.7969394976065445</v>
      </c>
      <c r="E25" s="1">
        <f t="shared" si="3"/>
        <v>3.7453986179297694</v>
      </c>
    </row>
    <row r="26" spans="1:5" ht="12.75">
      <c r="A26" s="1">
        <v>25</v>
      </c>
      <c r="B26" s="1">
        <f t="shared" si="0"/>
        <v>1.7081407452327646</v>
      </c>
      <c r="C26" s="1">
        <f t="shared" si="1"/>
        <v>2.059538535658591</v>
      </c>
      <c r="D26" s="1">
        <f t="shared" si="2"/>
        <v>2.7874358052060133</v>
      </c>
      <c r="E26" s="1">
        <f t="shared" si="3"/>
        <v>3.725143948105834</v>
      </c>
    </row>
    <row r="27" spans="1:5" ht="12.75">
      <c r="A27" s="1">
        <v>26</v>
      </c>
      <c r="B27" s="1">
        <f t="shared" si="0"/>
        <v>1.705617900549273</v>
      </c>
      <c r="C27" s="1">
        <f t="shared" si="1"/>
        <v>2.055529418480689</v>
      </c>
      <c r="D27" s="1">
        <f t="shared" si="2"/>
        <v>2.7787145234414226</v>
      </c>
      <c r="E27" s="1">
        <f t="shared" si="3"/>
        <v>3.7066117415697972</v>
      </c>
    </row>
    <row r="28" spans="1:5" ht="12.75">
      <c r="A28" s="1">
        <v>28</v>
      </c>
      <c r="B28" s="1">
        <f t="shared" si="0"/>
        <v>1.7011309076118102</v>
      </c>
      <c r="C28" s="1">
        <f t="shared" si="1"/>
        <v>2.0484071146628864</v>
      </c>
      <c r="D28" s="1">
        <f t="shared" si="2"/>
        <v>2.7632624424106096</v>
      </c>
      <c r="E28" s="1">
        <f t="shared" si="3"/>
        <v>3.6739063981388727</v>
      </c>
    </row>
    <row r="29" spans="1:5" ht="12.75">
      <c r="A29" s="1">
        <v>30</v>
      </c>
      <c r="B29" s="1">
        <f t="shared" si="0"/>
        <v>1.6972608510721257</v>
      </c>
      <c r="C29" s="1">
        <f t="shared" si="1"/>
        <v>2.0422724493667923</v>
      </c>
      <c r="D29" s="1">
        <f t="shared" si="2"/>
        <v>2.749995651755743</v>
      </c>
      <c r="E29" s="1">
        <f t="shared" si="3"/>
        <v>3.64595863173452</v>
      </c>
    </row>
    <row r="30" spans="1:5" ht="12.75">
      <c r="A30" s="1">
        <v>32</v>
      </c>
      <c r="B30" s="1">
        <f t="shared" si="0"/>
        <v>1.6938887025919045</v>
      </c>
      <c r="C30" s="1">
        <f t="shared" si="1"/>
        <v>2.036933334407033</v>
      </c>
      <c r="D30" s="1">
        <f t="shared" si="2"/>
        <v>2.7384814796670156</v>
      </c>
      <c r="E30" s="1">
        <f t="shared" si="3"/>
        <v>3.6218022557294116</v>
      </c>
    </row>
    <row r="31" spans="1:5" ht="12.75">
      <c r="A31" s="1">
        <v>34</v>
      </c>
      <c r="B31" s="1">
        <f t="shared" si="0"/>
        <v>1.6909241977712473</v>
      </c>
      <c r="C31" s="1">
        <f t="shared" si="1"/>
        <v>2.032244497839593</v>
      </c>
      <c r="D31" s="1">
        <f t="shared" si="2"/>
        <v>2.7283943641200414</v>
      </c>
      <c r="E31" s="1">
        <f t="shared" si="3"/>
        <v>3.6007157923414415</v>
      </c>
    </row>
    <row r="32" spans="1:5" ht="12.75">
      <c r="A32" s="1">
        <v>36</v>
      </c>
      <c r="B32" s="1">
        <f t="shared" si="0"/>
        <v>1.6882976937289298</v>
      </c>
      <c r="C32" s="1">
        <f t="shared" si="1"/>
        <v>2.0280939867826753</v>
      </c>
      <c r="D32" s="1">
        <f t="shared" si="2"/>
        <v>2.719484626826084</v>
      </c>
      <c r="E32" s="1">
        <f t="shared" si="3"/>
        <v>3.5821496954376313</v>
      </c>
    </row>
    <row r="33" spans="1:5" ht="12.75">
      <c r="A33" s="1">
        <v>38</v>
      </c>
      <c r="B33" s="1">
        <f t="shared" si="0"/>
        <v>1.6859544606360437</v>
      </c>
      <c r="C33" s="1">
        <f t="shared" si="1"/>
        <v>2.0243941467155704</v>
      </c>
      <c r="D33" s="1">
        <f t="shared" si="2"/>
        <v>2.7115575975529884</v>
      </c>
      <c r="E33" s="1">
        <f t="shared" si="3"/>
        <v>3.565678071096251</v>
      </c>
    </row>
    <row r="34" spans="1:5" ht="12.75">
      <c r="A34" s="1">
        <v>40</v>
      </c>
      <c r="B34" s="1">
        <f t="shared" si="0"/>
        <v>1.6838510138074252</v>
      </c>
      <c r="C34" s="1">
        <f t="shared" si="1"/>
        <v>2.0210753698504513</v>
      </c>
      <c r="D34" s="1">
        <f t="shared" si="2"/>
        <v>2.704459262279225</v>
      </c>
      <c r="E34" s="1">
        <f t="shared" si="3"/>
        <v>3.5509657602866707</v>
      </c>
    </row>
    <row r="35" spans="1:5" ht="12.75">
      <c r="A35" s="1">
        <v>42</v>
      </c>
      <c r="B35" s="1">
        <f t="shared" si="0"/>
        <v>1.681952357941277</v>
      </c>
      <c r="C35" s="1">
        <f t="shared" si="1"/>
        <v>2.0180816788621767</v>
      </c>
      <c r="D35" s="1">
        <f t="shared" si="2"/>
        <v>2.6980661802199943</v>
      </c>
      <c r="E35" s="1">
        <f t="shared" si="3"/>
        <v>3.5377454446507635</v>
      </c>
    </row>
    <row r="36" spans="1:5" ht="12.75">
      <c r="A36" s="1">
        <v>44</v>
      </c>
      <c r="B36" s="1">
        <f t="shared" si="0"/>
        <v>1.6802299770477047</v>
      </c>
      <c r="C36" s="1">
        <f t="shared" si="1"/>
        <v>2.0153675467665533</v>
      </c>
      <c r="D36" s="1">
        <f t="shared" si="2"/>
        <v>2.692278258800208</v>
      </c>
      <c r="E36" s="1">
        <f t="shared" si="3"/>
        <v>3.5258013057037374</v>
      </c>
    </row>
    <row r="37" spans="1:5" ht="12.75">
      <c r="A37" s="1">
        <v>46</v>
      </c>
      <c r="B37" s="1">
        <f t="shared" si="0"/>
        <v>1.6786604140340633</v>
      </c>
      <c r="C37" s="1">
        <f t="shared" si="1"/>
        <v>2.012895567321502</v>
      </c>
      <c r="D37" s="1">
        <f t="shared" si="2"/>
        <v>2.6870134844151634</v>
      </c>
      <c r="E37" s="1">
        <f t="shared" si="3"/>
        <v>3.514957204585511</v>
      </c>
    </row>
    <row r="38" spans="1:5" ht="12.75">
      <c r="A38" s="1">
        <v>48</v>
      </c>
      <c r="B38" s="1">
        <f t="shared" si="0"/>
        <v>1.6772241966028223</v>
      </c>
      <c r="C38" s="1">
        <f t="shared" si="1"/>
        <v>2.0106347219262766</v>
      </c>
      <c r="D38" s="1">
        <f t="shared" si="2"/>
        <v>2.682204018152655</v>
      </c>
      <c r="E38" s="1">
        <f t="shared" si="3"/>
        <v>3.5050679694556166</v>
      </c>
    </row>
    <row r="39" spans="1:5" ht="12.75">
      <c r="A39" s="1">
        <v>50</v>
      </c>
      <c r="B39" s="1">
        <f t="shared" si="0"/>
        <v>1.675905025642706</v>
      </c>
      <c r="C39" s="1">
        <f t="shared" si="1"/>
        <v>2.0085590721432576</v>
      </c>
      <c r="D39" s="1">
        <f t="shared" si="2"/>
        <v>2.6777932611413613</v>
      </c>
      <c r="E39" s="1">
        <f t="shared" si="3"/>
        <v>3.4960128806734474</v>
      </c>
    </row>
    <row r="40" spans="1:5" ht="12.75">
      <c r="A40" s="1">
        <v>55</v>
      </c>
      <c r="B40" s="1">
        <f t="shared" si="0"/>
        <v>1.673033965771923</v>
      </c>
      <c r="C40" s="1">
        <f t="shared" si="1"/>
        <v>2.004044769377847</v>
      </c>
      <c r="D40" s="1">
        <f t="shared" si="2"/>
        <v>2.668215976073597</v>
      </c>
      <c r="E40" s="1">
        <f t="shared" si="3"/>
        <v>3.4763983575708712</v>
      </c>
    </row>
    <row r="41" spans="1:5" ht="12.75">
      <c r="A41" s="1">
        <v>60</v>
      </c>
      <c r="B41" s="1">
        <f t="shared" si="0"/>
        <v>1.6706488653884</v>
      </c>
      <c r="C41" s="1">
        <f t="shared" si="1"/>
        <v>2.000297804329535</v>
      </c>
      <c r="D41" s="1">
        <f t="shared" si="2"/>
        <v>2.6602830137229336</v>
      </c>
      <c r="E41" s="1">
        <f t="shared" si="3"/>
        <v>3.4602004673904982</v>
      </c>
    </row>
    <row r="42" spans="1:5" ht="12.75">
      <c r="A42" s="1">
        <v>65</v>
      </c>
      <c r="B42" s="1">
        <f t="shared" si="0"/>
        <v>1.668635976332697</v>
      </c>
      <c r="C42" s="1">
        <f t="shared" si="1"/>
        <v>1.9971378866881433</v>
      </c>
      <c r="D42" s="1">
        <f t="shared" si="2"/>
        <v>2.653604451474779</v>
      </c>
      <c r="E42" s="1">
        <f t="shared" si="3"/>
        <v>3.446598349661773</v>
      </c>
    </row>
    <row r="43" spans="1:5" ht="12.75">
      <c r="A43" s="1">
        <v>70</v>
      </c>
      <c r="B43" s="1">
        <f t="shared" si="0"/>
        <v>1.6669144795421262</v>
      </c>
      <c r="C43" s="1">
        <f t="shared" si="1"/>
        <v>1.9944370858696794</v>
      </c>
      <c r="D43" s="1">
        <f t="shared" si="2"/>
        <v>2.6479046030491853</v>
      </c>
      <c r="E43" s="1">
        <f t="shared" si="3"/>
        <v>3.4350145189006254</v>
      </c>
    </row>
    <row r="44" spans="1:5" ht="12.75">
      <c r="A44" s="1">
        <v>80</v>
      </c>
      <c r="B44" s="1">
        <f t="shared" si="0"/>
        <v>1.6641245790775119</v>
      </c>
      <c r="C44" s="1">
        <f t="shared" si="1"/>
        <v>1.990063386642401</v>
      </c>
      <c r="D44" s="1">
        <f t="shared" si="2"/>
        <v>2.638690591279497</v>
      </c>
      <c r="E44" s="1">
        <f t="shared" si="3"/>
        <v>3.416337455236076</v>
      </c>
    </row>
    <row r="45" spans="1:5" ht="12.75">
      <c r="A45" s="1">
        <v>100</v>
      </c>
      <c r="B45" s="1">
        <f t="shared" si="0"/>
        <v>1.6602343265745434</v>
      </c>
      <c r="C45" s="1">
        <f t="shared" si="1"/>
        <v>1.9839714662943697</v>
      </c>
      <c r="D45" s="1">
        <f t="shared" si="2"/>
        <v>2.625890513865742</v>
      </c>
      <c r="E45" s="1">
        <f t="shared" si="3"/>
        <v>3.3904913065463056</v>
      </c>
    </row>
    <row r="46" spans="1:5" ht="12.75">
      <c r="A46" s="1">
        <v>150</v>
      </c>
      <c r="B46" s="1">
        <f t="shared" si="0"/>
        <v>1.6550755006778557</v>
      </c>
      <c r="C46" s="1">
        <f t="shared" si="1"/>
        <v>1.9759052976736529</v>
      </c>
      <c r="D46" s="1">
        <f t="shared" si="2"/>
        <v>2.609002552819173</v>
      </c>
      <c r="E46" s="1">
        <f t="shared" si="3"/>
        <v>3.356568974312717</v>
      </c>
    </row>
    <row r="47" spans="1:5" ht="12.75">
      <c r="A47" s="1">
        <v>200</v>
      </c>
      <c r="B47" s="1">
        <f t="shared" si="0"/>
        <v>1.6525081014019145</v>
      </c>
      <c r="C47" s="1">
        <f t="shared" si="1"/>
        <v>1.9718961775977455</v>
      </c>
      <c r="D47" s="1">
        <f t="shared" si="2"/>
        <v>2.6006344190088413</v>
      </c>
      <c r="E47" s="1">
        <f t="shared" si="3"/>
        <v>3.339835396838425</v>
      </c>
    </row>
    <row r="48" spans="1:5" ht="12.75">
      <c r="A48" s="1">
        <v>1000000</v>
      </c>
      <c r="B48" s="1">
        <f t="shared" si="0"/>
        <v>1.644855149650279</v>
      </c>
      <c r="C48" s="1">
        <f t="shared" si="1"/>
        <v>1.9599663007079005</v>
      </c>
      <c r="D48" s="1">
        <f t="shared" si="2"/>
        <v>2.5758342085209893</v>
      </c>
      <c r="E48" s="1">
        <f t="shared" si="3"/>
        <v>3.290536457888126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Inktomi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Brewer</dc:creator>
  <cp:keywords/>
  <dc:description/>
  <cp:lastModifiedBy>Eric Brewer</cp:lastModifiedBy>
  <dcterms:created xsi:type="dcterms:W3CDTF">2003-12-13T14:20:49Z</dcterms:created>
  <dcterms:modified xsi:type="dcterms:W3CDTF">2006-01-16T14:56:31Z</dcterms:modified>
  <cp:category/>
  <cp:version/>
  <cp:contentType/>
  <cp:contentStatus/>
</cp:coreProperties>
</file>